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Orçamento Sintético" sheetId="1" r:id="rId1"/>
  </sheets>
  <externalReferences>
    <externalReference r:id="rId2"/>
  </externalReferences>
  <definedNames>
    <definedName name="Print_Titles" localSheetId="0">'[1]repeated header'!$4:$4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4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8" i="1"/>
  <c r="J25" i="1"/>
  <c r="J26" i="1"/>
  <c r="J27" i="1"/>
  <c r="J28" i="1"/>
  <c r="J43" i="1"/>
  <c r="J40" i="1" s="1"/>
  <c r="I43" i="1"/>
  <c r="J33" i="1"/>
  <c r="I51" i="1" l="1"/>
  <c r="I52" i="1" s="1"/>
  <c r="I53" i="1" s="1"/>
  <c r="J23" i="1"/>
</calcChain>
</file>

<file path=xl/sharedStrings.xml><?xml version="1.0" encoding="utf-8"?>
<sst xmlns="http://schemas.openxmlformats.org/spreadsheetml/2006/main" count="211" uniqueCount="152">
  <si>
    <t>Obra</t>
  </si>
  <si>
    <t>Bancos</t>
  </si>
  <si>
    <t>B.D.I.</t>
  </si>
  <si>
    <t>Encargos Sociais</t>
  </si>
  <si>
    <t xml:space="preserve">SINAPI - 07/2022 - Amazonas
</t>
  </si>
  <si>
    <t>24,84%</t>
  </si>
  <si>
    <t>Desonerado: 
Horista: 84,39%
Mensalista: 47,07%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</si>
  <si>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</si>
  <si>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</si>
  <si>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</si>
  <si>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</si>
  <si>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</si>
  <si>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</si>
  <si>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</si>
  <si>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</si>
  <si>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</si>
  <si>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INSTALAÇÕES</t>
  </si>
  <si>
    <t xml:space="preserve"> 1.1 </t>
  </si>
  <si>
    <t>INSTALAÇÕES ELÉTRICAS (Ponto de TV)</t>
  </si>
  <si>
    <t xml:space="preserve"> 1.1.1 </t>
  </si>
  <si>
    <t xml:space="preserve"> 00000147 </t>
  </si>
  <si>
    <t>Próprio</t>
  </si>
  <si>
    <t>PONTO PARA TELEVISÃO PARA CABO COAXIAL, INCLUINDO SUPORTE E PLACA - FORNECIMENTO E INSTALAÇÃO</t>
  </si>
  <si>
    <t>und.</t>
  </si>
  <si>
    <t xml:space="preserve"> 1.2 </t>
  </si>
  <si>
    <t>INSTALAÇÕES HIDRÁULICAS E SANITÁRIAS</t>
  </si>
  <si>
    <t xml:space="preserve"> 1.2.1 </t>
  </si>
  <si>
    <t xml:space="preserve"> 00000161 </t>
  </si>
  <si>
    <t>BACIA PARA CAIXA ACOPLADA DECA ou Similar, LK BRANCO - A400mmXC615mmXL355mm</t>
  </si>
  <si>
    <t xml:space="preserve"> 1.2.2 </t>
  </si>
  <si>
    <t xml:space="preserve"> 00000163 </t>
  </si>
  <si>
    <t>CUBA DE EMBUTIR TRAMONTINA LUNA ou similar, 35 BL, EM AÇO INOX ALTO BRILHO - 35 CM</t>
  </si>
  <si>
    <t xml:space="preserve"> 1.2.3 </t>
  </si>
  <si>
    <t xml:space="preserve"> 00000164 </t>
  </si>
  <si>
    <t>KIT CANAL ORGANIZADOR PARA SOBREPOR - TRAMONTINA ou similar, AÇO INOX, COM ACABAMENTO SCOTCH BRITE 45 x 18 CM</t>
  </si>
  <si>
    <t xml:space="preserve"> 1.2.4 </t>
  </si>
  <si>
    <t xml:space="preserve"> 00000165 </t>
  </si>
  <si>
    <t>TORNEIRA DE BANCADA TRAMONTINA ANGOLARE ou similar, EM AÇO INOX COM SISTEMA ANTI-GOTEJAMENTO</t>
  </si>
  <si>
    <t xml:space="preserve"> 1.2.5 </t>
  </si>
  <si>
    <t xml:space="preserve"> 00000166 </t>
  </si>
  <si>
    <t>LIXEIRA DE EMBUTIR TRAMONTINA CLEAN ROUND ou similar, EM AÇO INOX, COM BALDE PLÁSTICO DE 8L</t>
  </si>
  <si>
    <t xml:space="preserve"> 1.2.6 </t>
  </si>
  <si>
    <t xml:space="preserve"> 00000167 </t>
  </si>
  <si>
    <t>MISTURADOR MONOCOMANDO - UNIC, DECA ou SIMILAR, ACABAMENTO GOLD</t>
  </si>
  <si>
    <t xml:space="preserve"> 1.2.7 </t>
  </si>
  <si>
    <t xml:space="preserve"> 00000168 </t>
  </si>
  <si>
    <t>CABIDE DUPLO, DECA ou similar, QUADRATTA, GOLD - A48MM X C100MM X L44MM</t>
  </si>
  <si>
    <t xml:space="preserve"> 1.2.8 </t>
  </si>
  <si>
    <t xml:space="preserve"> 00000169 </t>
  </si>
  <si>
    <t>DUCHA HIGIÊNCIA DECA OU SIMILAR, UNIC GOLD - A105MM X C101MM X L50MM</t>
  </si>
  <si>
    <t xml:space="preserve"> 1.2.9 </t>
  </si>
  <si>
    <t xml:space="preserve"> 00000170 </t>
  </si>
  <si>
    <t>ACABAMENTO PARA REGISTRO DE PRESSÃO - DECA OU SIMILAR, UNIC GOLD - A53MM X C81MM X L99MM</t>
  </si>
  <si>
    <t xml:space="preserve"> 1.2.10 </t>
  </si>
  <si>
    <t xml:space="preserve"> 00000171 </t>
  </si>
  <si>
    <t>PAPELARIA DECA QUADRATTA GOLD - A48MM X C100MM X L44MM</t>
  </si>
  <si>
    <t xml:space="preserve"> 1.2.11 </t>
  </si>
  <si>
    <t xml:space="preserve"> 86881 </t>
  </si>
  <si>
    <t>SINAPI</t>
  </si>
  <si>
    <t>SIFÃO DO TIPO GARRAFA EM METAL CROMADO 1 X 1.1/2 - FORNECIMENTO E INSTALAÇÃO. AF_01/2020</t>
  </si>
  <si>
    <t>UN</t>
  </si>
  <si>
    <t xml:space="preserve"> 1.2.12 </t>
  </si>
  <si>
    <t xml:space="preserve"> 86878 </t>
  </si>
  <si>
    <t>VÁLVULA EM METAL CROMADO TIPO AMERICANA 3.1/2 X 1.1/2 PARA PIA - FORNECIMENTO E INSTALAÇÃO. AF_01/2020</t>
  </si>
  <si>
    <t xml:space="preserve"> 1.2.13 </t>
  </si>
  <si>
    <t xml:space="preserve"> 00000162 </t>
  </si>
  <si>
    <t>BANCADA DE MÁRMORE SINTÉTICO - FORNECIMENTO E INSTALAÇÃO _REF. SINAPI 86933 (PROPOSTA)</t>
  </si>
  <si>
    <t>m²</t>
  </si>
  <si>
    <t>REVESTIMENTOS MODULADOS / MOBILIÁRIO</t>
  </si>
  <si>
    <t xml:space="preserve"> 2.1 </t>
  </si>
  <si>
    <t xml:space="preserve"> 00000177 </t>
  </si>
  <si>
    <t>REVESTIMENTO EM MÁRMORE/GRANITO</t>
  </si>
  <si>
    <t xml:space="preserve"> 2.2 </t>
  </si>
  <si>
    <t xml:space="preserve"> 102181 </t>
  </si>
  <si>
    <t>INSTALAÇÃO DE VIDRO TEMPERADO, E = 10 MM, ENCAIXADO EM PERFIL U. AF_01/2021_P</t>
  </si>
  <si>
    <t xml:space="preserve"> 2.3 </t>
  </si>
  <si>
    <t xml:space="preserve"> 00000220 </t>
  </si>
  <si>
    <t>MESA TIPO 01</t>
  </si>
  <si>
    <t>UND.</t>
  </si>
  <si>
    <t xml:space="preserve"> 2.4 </t>
  </si>
  <si>
    <t xml:space="preserve"> 00000221 </t>
  </si>
  <si>
    <t>MESA TIPO 02</t>
  </si>
  <si>
    <t xml:space="preserve"> 2.5 </t>
  </si>
  <si>
    <t xml:space="preserve"> 00000222 </t>
  </si>
  <si>
    <t>MESA TIPO 04</t>
  </si>
  <si>
    <t>ESQUADRIAS</t>
  </si>
  <si>
    <t xml:space="preserve"> 3.1 </t>
  </si>
  <si>
    <t xml:space="preserve"> 00000194 </t>
  </si>
  <si>
    <t>PORTA DE CORRER EM VIDRO TEMPERADO, 2 FOLHAS DE 150X295 CM, ESPESSURA DD 10MM, INCLUSIVE ACESSÓRIOS.</t>
  </si>
  <si>
    <t>ADMINISTRAÇÃO LOCAL/CANTEIRO</t>
  </si>
  <si>
    <t xml:space="preserve"> 4.1 </t>
  </si>
  <si>
    <t xml:space="preserve"> 90780 </t>
  </si>
  <si>
    <t>MESTRE DE OBRAS COM ENCARGOS COMPLEMENTARES</t>
  </si>
  <si>
    <t>H</t>
  </si>
  <si>
    <t xml:space="preserve"> 4.2 </t>
  </si>
  <si>
    <t xml:space="preserve"> 90777 </t>
  </si>
  <si>
    <t>ENGENHEIRO CIVIL DE OBRA JUNIOR COM ENCARGOS COMPLEMENTARES</t>
  </si>
  <si>
    <t>CLIMATIZAÇÃO</t>
  </si>
  <si>
    <t xml:space="preserve"> 5.1 </t>
  </si>
  <si>
    <t xml:space="preserve"> 97330 </t>
  </si>
  <si>
    <t>TUBO EM COBRE FLEXÍVEL, DN 5/8", COM ISOLAMENTO, INSTALADO EM RAMAL DE ALIMENTAÇÃO DE AR CONDICIONADO COM CONDENSADORA INDIVIDUAL  FORNECIMENTO E INSTALAÇÃO. AF_12/2015</t>
  </si>
  <si>
    <t>M</t>
  </si>
  <si>
    <t xml:space="preserve"> 5.2 </t>
  </si>
  <si>
    <t xml:space="preserve"> 97332 </t>
  </si>
  <si>
    <t>TUBO EM COBRE FLEXÍVEL, DN 3/8", COM ISOLAMENTO, INSTALADO EM RAMAL DE ALIMENTAÇÃO DE AR CONDICIONADO COM CONDENSADORA CENTRAL  FORNECIMENTO E INSTALAÇÃO. AF_12/2015</t>
  </si>
  <si>
    <t xml:space="preserve"> 5.3 </t>
  </si>
  <si>
    <t xml:space="preserve"> 103268 </t>
  </si>
  <si>
    <t>AR CONDICIONADO SPLIT ON/OFF, CASSETE (TETO), 18000 BTU/H, CICLO QUENTE/FRIO - FORNECIMENTO E INSTALAÇÃO. AF_11/2021_P</t>
  </si>
  <si>
    <t xml:space="preserve"> 5.4 </t>
  </si>
  <si>
    <t xml:space="preserve"> 93663 </t>
  </si>
  <si>
    <t>DISJUNTOR BIPOLAR TIPO DIN, CORRENTE NOMINAL DE 25A - FORNECIMENTO E INSTALAÇÃO. AF_10/2020</t>
  </si>
  <si>
    <t xml:space="preserve"> 5.5 </t>
  </si>
  <si>
    <t xml:space="preserve"> 00000104 </t>
  </si>
  <si>
    <t>CABO PP 3X4,00MM² - 1KV (CABO PP DE 3 VIAS DE 4,00 MM² DE COBRE FLEXÍVEL ISOLADO, 4,0 MM², ANTI-CHAMA 1,0 KV, PARA CIRCUITOS TERMINAIS - FORNECIMENTO E INSTALAÇÃO</t>
  </si>
  <si>
    <t>PISOS</t>
  </si>
  <si>
    <t xml:space="preserve"> 6.1 </t>
  </si>
  <si>
    <t xml:space="preserve"> 00000174 </t>
  </si>
  <si>
    <t>RODAPÉ EM MDF LAMINADO, ALTURA 15 CM</t>
  </si>
  <si>
    <t xml:space="preserve"> 6.2 </t>
  </si>
  <si>
    <t xml:space="preserve"> 98689 </t>
  </si>
  <si>
    <t>SOLEIRA EM GRANITO, LARGURA 15 CM, ESPESSURA 2,0 CM. AF_09/2020</t>
  </si>
  <si>
    <t xml:space="preserve"> 6.3 </t>
  </si>
  <si>
    <t xml:space="preserve"> 00000224 </t>
  </si>
  <si>
    <t>REVESTIMENTO PORCELANATO, 60x120CM, ACABAMENTO POLIDO, BEIGE VERSAILLES</t>
  </si>
  <si>
    <t xml:space="preserve"> 6.4 </t>
  </si>
  <si>
    <t xml:space="preserve"> 00000226 </t>
  </si>
  <si>
    <t>PERFIL METÁLICO MET PLAN, GOLD, PORTOBELLO OU SIMILAR, 1,20x120cm, ACAB.: MATE</t>
  </si>
  <si>
    <t>m</t>
  </si>
  <si>
    <t>FORROS</t>
  </si>
  <si>
    <t xml:space="preserve"> 7.1 </t>
  </si>
  <si>
    <t xml:space="preserve"> 99054 </t>
  </si>
  <si>
    <t>ACABAMENTOS PARA FORRO (SANCA DE GESSO MONTADA NA OBRA). AF_05/2017_P</t>
  </si>
  <si>
    <t xml:space="preserve"> 7.2 </t>
  </si>
  <si>
    <t xml:space="preserve"> 00000257 </t>
  </si>
  <si>
    <t>EXECUÇÃO DE REFORÇO ESTRUTURAL EM FORRO DRYWALL</t>
  </si>
  <si>
    <t>SERVIÇOS DIVERSOS</t>
  </si>
  <si>
    <t xml:space="preserve"> 8.1 </t>
  </si>
  <si>
    <t xml:space="preserve"> 00000007 </t>
  </si>
  <si>
    <t>PROTEÇÃO COM LONA PLÁSTICA</t>
  </si>
  <si>
    <t>Total sem BDI</t>
  </si>
  <si>
    <t>Total do BDI</t>
  </si>
  <si>
    <t>Total Geral</t>
  </si>
  <si>
    <t>1.0</t>
  </si>
  <si>
    <t>2.0</t>
  </si>
  <si>
    <t>3.0</t>
  </si>
  <si>
    <t>4.0</t>
  </si>
  <si>
    <t>5.0</t>
  </si>
  <si>
    <t>6.0</t>
  </si>
  <si>
    <t>7.0</t>
  </si>
  <si>
    <t>8.0</t>
  </si>
  <si>
    <t>ANEXO I - Orçamento Sintético</t>
  </si>
  <si>
    <t>SERVIÇOS DE REFORMA: Reformas e Instalações Prediais, Sistema de Refrigeração e Revestimentos.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</si>
</sst>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3" fillId="8" borderId="0" xfId="0" applyFont="1" applyFill="1" applyAlignment="1">
      <alignment horizontal="center" vertical="top" wrapText="1"/>
    </xf>
    <xf numFmtId="0" fontId="14" fillId="9" borderId="0" xfId="0" applyFont="1" applyFill="1" applyAlignment="1">
      <alignment horizontal="right" vertical="top" wrapText="1"/>
    </xf>
    <xf numFmtId="0" fontId="16" fillId="11" borderId="0" xfId="0" applyFont="1" applyFill="1" applyAlignment="1">
      <alignment horizontal="left" vertical="top" wrapText="1"/>
    </xf>
    <xf numFmtId="0" fontId="17" fillId="12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right" vertical="center" wrapText="1"/>
    </xf>
    <xf numFmtId="43" fontId="11" fillId="0" borderId="10" xfId="1" applyFont="1" applyFill="1" applyBorder="1" applyAlignment="1">
      <alignment horizontal="right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6" fillId="13" borderId="5" xfId="0" applyFont="1" applyFill="1" applyBorder="1" applyAlignment="1">
      <alignment horizontal="right" vertical="center" wrapText="1"/>
    </xf>
    <xf numFmtId="4" fontId="7" fillId="13" borderId="6" xfId="0" applyNumberFormat="1" applyFont="1" applyFill="1" applyBorder="1" applyAlignment="1">
      <alignment horizontal="right" vertical="center" wrapText="1"/>
    </xf>
    <xf numFmtId="43" fontId="6" fillId="13" borderId="5" xfId="1" applyFont="1" applyFill="1" applyBorder="1" applyAlignment="1">
      <alignment horizontal="right" vertical="center" wrapText="1"/>
    </xf>
    <xf numFmtId="43" fontId="5" fillId="13" borderId="4" xfId="1" applyFont="1" applyFill="1" applyBorder="1" applyAlignment="1">
      <alignment horizontal="left" vertical="center" wrapText="1"/>
    </xf>
    <xf numFmtId="43" fontId="7" fillId="13" borderId="6" xfId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right" vertical="top" wrapText="1"/>
    </xf>
    <xf numFmtId="0" fontId="17" fillId="12" borderId="0" xfId="0" applyFont="1" applyFill="1" applyAlignment="1">
      <alignment horizontal="center" vertical="top" wrapText="1"/>
    </xf>
    <xf numFmtId="0" fontId="0" fillId="0" borderId="0" xfId="0"/>
    <xf numFmtId="43" fontId="0" fillId="0" borderId="0" xfId="0" applyNumberFormat="1"/>
    <xf numFmtId="10" fontId="0" fillId="0" borderId="0" xfId="2" applyNumberFormat="1" applyFont="1"/>
    <xf numFmtId="43" fontId="0" fillId="0" borderId="0" xfId="1" applyFont="1"/>
    <xf numFmtId="0" fontId="4" fillId="6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left" vertical="center" wrapText="1"/>
    </xf>
    <xf numFmtId="43" fontId="11" fillId="0" borderId="1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4" fillId="9" borderId="0" xfId="0" applyFont="1" applyFill="1" applyAlignment="1">
      <alignment horizontal="right" vertical="top" wrapText="1"/>
    </xf>
    <xf numFmtId="0" fontId="12" fillId="7" borderId="0" xfId="0" applyFont="1" applyFill="1" applyAlignment="1">
      <alignment horizontal="left" vertical="top" wrapText="1"/>
    </xf>
    <xf numFmtId="4" fontId="15" fillId="10" borderId="0" xfId="0" applyNumberFormat="1" applyFont="1" applyFill="1" applyAlignment="1">
      <alignment horizontal="right" vertical="top" wrapText="1"/>
    </xf>
    <xf numFmtId="0" fontId="17" fillId="12" borderId="0" xfId="0" applyFont="1" applyFill="1" applyAlignment="1">
      <alignment horizontal="center" vertical="top" wrapText="1"/>
    </xf>
    <xf numFmtId="0" fontId="0" fillId="0" borderId="0" xfId="0"/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201706</xdr:rowOff>
    </xdr:from>
    <xdr:to>
      <xdr:col>1</xdr:col>
      <xdr:colOff>504265</xdr:colOff>
      <xdr:row>1</xdr:row>
      <xdr:rowOff>44824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F6971F1-F400-424C-A7CF-DE27504B77A0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059" y="201706"/>
          <a:ext cx="1154206" cy="101973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showOutlineSymbols="0" topLeftCell="A43" zoomScale="85" zoomScaleNormal="85" zoomScalePageLayoutView="55" workbookViewId="0">
      <selection activeCell="K1" sqref="K1:K1048576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7" width="13" bestFit="1" customWidth="1"/>
    <col min="8" max="8" width="13" style="25" hidden="1" customWidth="1"/>
    <col min="9" max="10" width="13" bestFit="1" customWidth="1"/>
    <col min="12" max="12" width="10.25" bestFit="1" customWidth="1"/>
    <col min="13" max="13" width="11.25" bestFit="1" customWidth="1"/>
    <col min="14" max="14" width="9.125" bestFit="1" customWidth="1"/>
    <col min="15" max="15" width="10.25" bestFit="1" customWidth="1"/>
  </cols>
  <sheetData>
    <row r="1" spans="1:10" ht="92.25" customHeight="1" x14ac:dyDescent="0.2"/>
    <row r="2" spans="1:10" ht="15" customHeight="1" x14ac:dyDescent="0.2">
      <c r="A2" s="1"/>
      <c r="B2" s="1"/>
      <c r="C2" s="1"/>
      <c r="D2" s="1" t="s">
        <v>0</v>
      </c>
      <c r="E2" s="40" t="s">
        <v>1</v>
      </c>
      <c r="F2" s="40"/>
      <c r="G2" s="40" t="s">
        <v>2</v>
      </c>
      <c r="H2" s="40"/>
      <c r="I2" s="40"/>
      <c r="J2" s="32" t="s">
        <v>3</v>
      </c>
    </row>
    <row r="3" spans="1:10" ht="40.5" customHeight="1" x14ac:dyDescent="0.2">
      <c r="A3" s="2"/>
      <c r="B3" s="2"/>
      <c r="C3" s="2"/>
      <c r="D3" s="2" t="s">
        <v>151</v>
      </c>
      <c r="E3" s="35" t="s">
        <v>4</v>
      </c>
      <c r="F3" s="35"/>
      <c r="G3" s="35" t="s">
        <v>5</v>
      </c>
      <c r="H3" s="35"/>
      <c r="I3" s="35"/>
      <c r="J3" s="33" t="s">
        <v>6</v>
      </c>
    </row>
    <row r="4" spans="1:10" ht="15" x14ac:dyDescent="0.25">
      <c r="A4" s="39" t="s">
        <v>150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30" customHeight="1" x14ac:dyDescent="0.2">
      <c r="A5" s="7" t="s">
        <v>7</v>
      </c>
      <c r="B5" s="8" t="s">
        <v>8</v>
      </c>
      <c r="C5" s="7" t="s">
        <v>9</v>
      </c>
      <c r="D5" s="7" t="s">
        <v>10</v>
      </c>
      <c r="E5" s="9" t="s">
        <v>11</v>
      </c>
      <c r="F5" s="8" t="s">
        <v>12</v>
      </c>
      <c r="G5" s="8" t="s">
        <v>13</v>
      </c>
      <c r="H5" s="29"/>
      <c r="I5" s="8" t="s">
        <v>14</v>
      </c>
      <c r="J5" s="8" t="s">
        <v>15</v>
      </c>
    </row>
    <row r="6" spans="1:10" ht="24" customHeight="1" x14ac:dyDescent="0.2">
      <c r="A6" s="16" t="s">
        <v>142</v>
      </c>
      <c r="B6" s="16"/>
      <c r="C6" s="16"/>
      <c r="D6" s="17" t="s">
        <v>16</v>
      </c>
      <c r="E6" s="17"/>
      <c r="F6" s="18"/>
      <c r="G6" s="17"/>
      <c r="H6" s="30"/>
      <c r="I6" s="17"/>
      <c r="J6" s="19">
        <v>37071.629999999997</v>
      </c>
    </row>
    <row r="7" spans="1:10" ht="24" customHeight="1" x14ac:dyDescent="0.2">
      <c r="A7" s="16" t="s">
        <v>17</v>
      </c>
      <c r="B7" s="16"/>
      <c r="C7" s="16"/>
      <c r="D7" s="17" t="s">
        <v>18</v>
      </c>
      <c r="E7" s="17"/>
      <c r="F7" s="18"/>
      <c r="G7" s="17"/>
      <c r="H7" s="30"/>
      <c r="I7" s="17"/>
      <c r="J7" s="19">
        <v>41.44</v>
      </c>
    </row>
    <row r="8" spans="1:10" ht="39" customHeight="1" x14ac:dyDescent="0.2">
      <c r="A8" s="10" t="s">
        <v>19</v>
      </c>
      <c r="B8" s="11" t="s">
        <v>20</v>
      </c>
      <c r="C8" s="10" t="s">
        <v>21</v>
      </c>
      <c r="D8" s="12" t="s">
        <v>22</v>
      </c>
      <c r="E8" s="13" t="s">
        <v>23</v>
      </c>
      <c r="F8" s="14">
        <v>2</v>
      </c>
      <c r="G8" s="15">
        <v>16.600000000000001</v>
      </c>
      <c r="H8" s="31">
        <f>F8*G8</f>
        <v>33.200000000000003</v>
      </c>
      <c r="I8" s="15">
        <v>20.72</v>
      </c>
      <c r="J8" s="15">
        <v>41.44</v>
      </c>
    </row>
    <row r="9" spans="1:10" ht="24" customHeight="1" x14ac:dyDescent="0.2">
      <c r="A9" s="16" t="s">
        <v>24</v>
      </c>
      <c r="B9" s="16"/>
      <c r="C9" s="16"/>
      <c r="D9" s="17" t="s">
        <v>25</v>
      </c>
      <c r="E9" s="17"/>
      <c r="F9" s="20"/>
      <c r="G9" s="21"/>
      <c r="H9" s="31">
        <f t="shared" ref="H9:H49" si="0">F9*G9</f>
        <v>0</v>
      </c>
      <c r="I9" s="21"/>
      <c r="J9" s="22">
        <v>37030.19</v>
      </c>
    </row>
    <row r="10" spans="1:10" ht="26.1" customHeight="1" x14ac:dyDescent="0.2">
      <c r="A10" s="10" t="s">
        <v>26</v>
      </c>
      <c r="B10" s="11" t="s">
        <v>27</v>
      </c>
      <c r="C10" s="10" t="s">
        <v>21</v>
      </c>
      <c r="D10" s="12" t="s">
        <v>28</v>
      </c>
      <c r="E10" s="13" t="s">
        <v>23</v>
      </c>
      <c r="F10" s="14">
        <v>1</v>
      </c>
      <c r="G10" s="15">
        <v>4716.62</v>
      </c>
      <c r="H10" s="31">
        <f t="shared" si="0"/>
        <v>4716.62</v>
      </c>
      <c r="I10" s="15">
        <v>5888.22</v>
      </c>
      <c r="J10" s="15">
        <v>5888.22</v>
      </c>
    </row>
    <row r="11" spans="1:10" ht="26.1" customHeight="1" x14ac:dyDescent="0.2">
      <c r="A11" s="10" t="s">
        <v>29</v>
      </c>
      <c r="B11" s="11" t="s">
        <v>30</v>
      </c>
      <c r="C11" s="10" t="s">
        <v>21</v>
      </c>
      <c r="D11" s="12" t="s">
        <v>31</v>
      </c>
      <c r="E11" s="13" t="s">
        <v>23</v>
      </c>
      <c r="F11" s="14">
        <v>1</v>
      </c>
      <c r="G11" s="15">
        <v>349.33</v>
      </c>
      <c r="H11" s="31">
        <f t="shared" si="0"/>
        <v>349.33</v>
      </c>
      <c r="I11" s="15">
        <v>436.1</v>
      </c>
      <c r="J11" s="15">
        <v>436.1</v>
      </c>
    </row>
    <row r="12" spans="1:10" ht="39" customHeight="1" x14ac:dyDescent="0.2">
      <c r="A12" s="10" t="s">
        <v>32</v>
      </c>
      <c r="B12" s="11" t="s">
        <v>33</v>
      </c>
      <c r="C12" s="10" t="s">
        <v>21</v>
      </c>
      <c r="D12" s="12" t="s">
        <v>34</v>
      </c>
      <c r="E12" s="13" t="s">
        <v>23</v>
      </c>
      <c r="F12" s="14">
        <v>1</v>
      </c>
      <c r="G12" s="15">
        <v>2607.16</v>
      </c>
      <c r="H12" s="31">
        <f t="shared" si="0"/>
        <v>2607.16</v>
      </c>
      <c r="I12" s="15">
        <v>3254.77</v>
      </c>
      <c r="J12" s="15">
        <v>3254.77</v>
      </c>
    </row>
    <row r="13" spans="1:10" ht="26.1" customHeight="1" x14ac:dyDescent="0.2">
      <c r="A13" s="10" t="s">
        <v>35</v>
      </c>
      <c r="B13" s="11" t="s">
        <v>36</v>
      </c>
      <c r="C13" s="10" t="s">
        <v>21</v>
      </c>
      <c r="D13" s="12" t="s">
        <v>37</v>
      </c>
      <c r="E13" s="13" t="s">
        <v>23</v>
      </c>
      <c r="F13" s="14">
        <v>1</v>
      </c>
      <c r="G13" s="15">
        <v>578.54</v>
      </c>
      <c r="H13" s="31">
        <f t="shared" si="0"/>
        <v>578.54</v>
      </c>
      <c r="I13" s="15">
        <v>722.24</v>
      </c>
      <c r="J13" s="15">
        <v>722.24</v>
      </c>
    </row>
    <row r="14" spans="1:10" ht="26.1" customHeight="1" x14ac:dyDescent="0.2">
      <c r="A14" s="10" t="s">
        <v>38</v>
      </c>
      <c r="B14" s="11" t="s">
        <v>39</v>
      </c>
      <c r="C14" s="10" t="s">
        <v>21</v>
      </c>
      <c r="D14" s="12" t="s">
        <v>40</v>
      </c>
      <c r="E14" s="13" t="s">
        <v>23</v>
      </c>
      <c r="F14" s="14">
        <v>1</v>
      </c>
      <c r="G14" s="15">
        <v>594.77</v>
      </c>
      <c r="H14" s="31">
        <f t="shared" si="0"/>
        <v>594.77</v>
      </c>
      <c r="I14" s="15">
        <v>742.51</v>
      </c>
      <c r="J14" s="15">
        <v>742.51</v>
      </c>
    </row>
    <row r="15" spans="1:10" ht="26.1" customHeight="1" x14ac:dyDescent="0.2">
      <c r="A15" s="10" t="s">
        <v>41</v>
      </c>
      <c r="B15" s="11" t="s">
        <v>42</v>
      </c>
      <c r="C15" s="10" t="s">
        <v>21</v>
      </c>
      <c r="D15" s="12" t="s">
        <v>43</v>
      </c>
      <c r="E15" s="13" t="s">
        <v>23</v>
      </c>
      <c r="F15" s="14">
        <v>1</v>
      </c>
      <c r="G15" s="15">
        <v>2804.61</v>
      </c>
      <c r="H15" s="31">
        <f t="shared" si="0"/>
        <v>2804.61</v>
      </c>
      <c r="I15" s="15">
        <v>3501.27</v>
      </c>
      <c r="J15" s="15">
        <v>3501.27</v>
      </c>
    </row>
    <row r="16" spans="1:10" ht="26.1" customHeight="1" x14ac:dyDescent="0.2">
      <c r="A16" s="10" t="s">
        <v>44</v>
      </c>
      <c r="B16" s="11" t="s">
        <v>45</v>
      </c>
      <c r="C16" s="10" t="s">
        <v>21</v>
      </c>
      <c r="D16" s="12" t="s">
        <v>46</v>
      </c>
      <c r="E16" s="13" t="s">
        <v>23</v>
      </c>
      <c r="F16" s="14">
        <v>1</v>
      </c>
      <c r="G16" s="15">
        <v>395.87</v>
      </c>
      <c r="H16" s="31">
        <f t="shared" si="0"/>
        <v>395.87</v>
      </c>
      <c r="I16" s="15">
        <v>494.2</v>
      </c>
      <c r="J16" s="15">
        <v>494.2</v>
      </c>
    </row>
    <row r="17" spans="1:10" ht="26.1" customHeight="1" x14ac:dyDescent="0.2">
      <c r="A17" s="10" t="s">
        <v>47</v>
      </c>
      <c r="B17" s="11" t="s">
        <v>48</v>
      </c>
      <c r="C17" s="10" t="s">
        <v>21</v>
      </c>
      <c r="D17" s="12" t="s">
        <v>49</v>
      </c>
      <c r="E17" s="13" t="s">
        <v>23</v>
      </c>
      <c r="F17" s="14">
        <v>1</v>
      </c>
      <c r="G17" s="15">
        <v>1292.76</v>
      </c>
      <c r="H17" s="31">
        <f t="shared" si="0"/>
        <v>1292.76</v>
      </c>
      <c r="I17" s="15">
        <v>1613.88</v>
      </c>
      <c r="J17" s="15">
        <v>1613.88</v>
      </c>
    </row>
    <row r="18" spans="1:10" ht="26.1" customHeight="1" x14ac:dyDescent="0.2">
      <c r="A18" s="10" t="s">
        <v>50</v>
      </c>
      <c r="B18" s="11" t="s">
        <v>51</v>
      </c>
      <c r="C18" s="10" t="s">
        <v>21</v>
      </c>
      <c r="D18" s="12" t="s">
        <v>52</v>
      </c>
      <c r="E18" s="13" t="s">
        <v>23</v>
      </c>
      <c r="F18" s="14">
        <v>2</v>
      </c>
      <c r="G18" s="15">
        <v>1351.04</v>
      </c>
      <c r="H18" s="31">
        <f t="shared" si="0"/>
        <v>2702.08</v>
      </c>
      <c r="I18" s="15">
        <v>1686.63</v>
      </c>
      <c r="J18" s="15">
        <v>3373.26</v>
      </c>
    </row>
    <row r="19" spans="1:10" ht="26.1" customHeight="1" x14ac:dyDescent="0.2">
      <c r="A19" s="10" t="s">
        <v>53</v>
      </c>
      <c r="B19" s="11" t="s">
        <v>54</v>
      </c>
      <c r="C19" s="10" t="s">
        <v>21</v>
      </c>
      <c r="D19" s="12" t="s">
        <v>55</v>
      </c>
      <c r="E19" s="13" t="s">
        <v>23</v>
      </c>
      <c r="F19" s="14">
        <v>1</v>
      </c>
      <c r="G19" s="15">
        <v>810.09</v>
      </c>
      <c r="H19" s="31">
        <f t="shared" si="0"/>
        <v>810.09</v>
      </c>
      <c r="I19" s="15">
        <v>1011.31</v>
      </c>
      <c r="J19" s="15">
        <v>1011.31</v>
      </c>
    </row>
    <row r="20" spans="1:10" ht="26.1" customHeight="1" x14ac:dyDescent="0.2">
      <c r="A20" s="10" t="s">
        <v>56</v>
      </c>
      <c r="B20" s="11" t="s">
        <v>57</v>
      </c>
      <c r="C20" s="10" t="s">
        <v>58</v>
      </c>
      <c r="D20" s="12" t="s">
        <v>59</v>
      </c>
      <c r="E20" s="13" t="s">
        <v>60</v>
      </c>
      <c r="F20" s="14">
        <v>1</v>
      </c>
      <c r="G20" s="15">
        <v>107.37</v>
      </c>
      <c r="H20" s="31">
        <f t="shared" si="0"/>
        <v>107.37</v>
      </c>
      <c r="I20" s="15">
        <v>134.04</v>
      </c>
      <c r="J20" s="15">
        <v>134.04</v>
      </c>
    </row>
    <row r="21" spans="1:10" ht="39" customHeight="1" x14ac:dyDescent="0.2">
      <c r="A21" s="10" t="s">
        <v>61</v>
      </c>
      <c r="B21" s="11" t="s">
        <v>62</v>
      </c>
      <c r="C21" s="10" t="s">
        <v>58</v>
      </c>
      <c r="D21" s="12" t="s">
        <v>63</v>
      </c>
      <c r="E21" s="13" t="s">
        <v>60</v>
      </c>
      <c r="F21" s="14">
        <v>1</v>
      </c>
      <c r="G21" s="15">
        <v>39.89</v>
      </c>
      <c r="H21" s="31">
        <f t="shared" si="0"/>
        <v>39.89</v>
      </c>
      <c r="I21" s="15">
        <v>49.79</v>
      </c>
      <c r="J21" s="15">
        <v>49.79</v>
      </c>
    </row>
    <row r="22" spans="1:10" ht="26.1" customHeight="1" x14ac:dyDescent="0.2">
      <c r="A22" s="10" t="s">
        <v>64</v>
      </c>
      <c r="B22" s="11" t="s">
        <v>65</v>
      </c>
      <c r="C22" s="10" t="s">
        <v>21</v>
      </c>
      <c r="D22" s="12" t="s">
        <v>66</v>
      </c>
      <c r="E22" s="13" t="s">
        <v>67</v>
      </c>
      <c r="F22" s="14">
        <v>6.03</v>
      </c>
      <c r="G22" s="15">
        <v>2100.02</v>
      </c>
      <c r="H22" s="31">
        <f t="shared" si="0"/>
        <v>12663.1206</v>
      </c>
      <c r="I22" s="15">
        <v>2621.66</v>
      </c>
      <c r="J22" s="15">
        <v>15808.6</v>
      </c>
    </row>
    <row r="23" spans="1:10" ht="24" customHeight="1" x14ac:dyDescent="0.2">
      <c r="A23" s="16" t="s">
        <v>143</v>
      </c>
      <c r="B23" s="16"/>
      <c r="C23" s="16"/>
      <c r="D23" s="17" t="s">
        <v>68</v>
      </c>
      <c r="E23" s="17"/>
      <c r="F23" s="20"/>
      <c r="G23" s="21"/>
      <c r="H23" s="31">
        <f t="shared" si="0"/>
        <v>0</v>
      </c>
      <c r="I23" s="21"/>
      <c r="J23" s="22">
        <f>SUM(J24:J28)</f>
        <v>143986.49328</v>
      </c>
    </row>
    <row r="24" spans="1:10" ht="26.1" customHeight="1" x14ac:dyDescent="0.2">
      <c r="A24" s="10" t="s">
        <v>69</v>
      </c>
      <c r="B24" s="11" t="s">
        <v>70</v>
      </c>
      <c r="C24" s="10" t="s">
        <v>21</v>
      </c>
      <c r="D24" s="12" t="s">
        <v>71</v>
      </c>
      <c r="E24" s="13" t="s">
        <v>67</v>
      </c>
      <c r="F24" s="14">
        <v>20.89</v>
      </c>
      <c r="G24" s="15">
        <v>3280</v>
      </c>
      <c r="H24" s="31">
        <f t="shared" si="0"/>
        <v>68519.199999999997</v>
      </c>
      <c r="I24" s="15">
        <f>G24*1.2484</f>
        <v>4094.752</v>
      </c>
      <c r="J24" s="15">
        <f>I24*F24</f>
        <v>85539.369279999999</v>
      </c>
    </row>
    <row r="25" spans="1:10" ht="26.1" customHeight="1" x14ac:dyDescent="0.2">
      <c r="A25" s="10" t="s">
        <v>72</v>
      </c>
      <c r="B25" s="11" t="s">
        <v>73</v>
      </c>
      <c r="C25" s="10" t="s">
        <v>58</v>
      </c>
      <c r="D25" s="12" t="s">
        <v>74</v>
      </c>
      <c r="E25" s="13" t="s">
        <v>67</v>
      </c>
      <c r="F25" s="14">
        <v>14.41</v>
      </c>
      <c r="G25" s="15">
        <v>616.30999999999995</v>
      </c>
      <c r="H25" s="31">
        <f t="shared" si="0"/>
        <v>8881.0270999999993</v>
      </c>
      <c r="I25" s="15">
        <v>769.4</v>
      </c>
      <c r="J25" s="15">
        <f t="shared" ref="J25:J28" si="1">I25*F25</f>
        <v>11087.054</v>
      </c>
    </row>
    <row r="26" spans="1:10" ht="24" customHeight="1" x14ac:dyDescent="0.2">
      <c r="A26" s="10" t="s">
        <v>75</v>
      </c>
      <c r="B26" s="11" t="s">
        <v>76</v>
      </c>
      <c r="C26" s="10" t="s">
        <v>21</v>
      </c>
      <c r="D26" s="12" t="s">
        <v>77</v>
      </c>
      <c r="E26" s="13" t="s">
        <v>78</v>
      </c>
      <c r="F26" s="14">
        <v>1</v>
      </c>
      <c r="G26" s="15">
        <v>11883.67</v>
      </c>
      <c r="H26" s="31">
        <f t="shared" si="0"/>
        <v>11883.67</v>
      </c>
      <c r="I26" s="15">
        <v>14835.57</v>
      </c>
      <c r="J26" s="15">
        <f t="shared" si="1"/>
        <v>14835.57</v>
      </c>
    </row>
    <row r="27" spans="1:10" ht="24" customHeight="1" x14ac:dyDescent="0.2">
      <c r="A27" s="10" t="s">
        <v>79</v>
      </c>
      <c r="B27" s="11" t="s">
        <v>80</v>
      </c>
      <c r="C27" s="10" t="s">
        <v>21</v>
      </c>
      <c r="D27" s="12" t="s">
        <v>81</v>
      </c>
      <c r="E27" s="13" t="s">
        <v>78</v>
      </c>
      <c r="F27" s="14">
        <v>1</v>
      </c>
      <c r="G27" s="15">
        <v>16601.07</v>
      </c>
      <c r="H27" s="31">
        <f t="shared" si="0"/>
        <v>16601.07</v>
      </c>
      <c r="I27" s="15">
        <v>20724.77</v>
      </c>
      <c r="J27" s="15">
        <f t="shared" si="1"/>
        <v>20724.77</v>
      </c>
    </row>
    <row r="28" spans="1:10" ht="24" customHeight="1" x14ac:dyDescent="0.2">
      <c r="A28" s="10" t="s">
        <v>82</v>
      </c>
      <c r="B28" s="11" t="s">
        <v>83</v>
      </c>
      <c r="C28" s="10" t="s">
        <v>21</v>
      </c>
      <c r="D28" s="12" t="s">
        <v>84</v>
      </c>
      <c r="E28" s="13" t="s">
        <v>78</v>
      </c>
      <c r="F28" s="14">
        <v>1</v>
      </c>
      <c r="G28" s="15">
        <v>9451.89</v>
      </c>
      <c r="H28" s="31">
        <f t="shared" si="0"/>
        <v>9451.89</v>
      </c>
      <c r="I28" s="15">
        <v>11799.73</v>
      </c>
      <c r="J28" s="15">
        <f t="shared" si="1"/>
        <v>11799.73</v>
      </c>
    </row>
    <row r="29" spans="1:10" ht="24" customHeight="1" x14ac:dyDescent="0.2">
      <c r="A29" s="16" t="s">
        <v>144</v>
      </c>
      <c r="B29" s="16"/>
      <c r="C29" s="16"/>
      <c r="D29" s="17" t="s">
        <v>85</v>
      </c>
      <c r="E29" s="17"/>
      <c r="F29" s="20"/>
      <c r="G29" s="21"/>
      <c r="H29" s="31">
        <f t="shared" si="0"/>
        <v>0</v>
      </c>
      <c r="I29" s="21"/>
      <c r="J29" s="22">
        <v>6697.79</v>
      </c>
    </row>
    <row r="30" spans="1:10" ht="39" customHeight="1" x14ac:dyDescent="0.2">
      <c r="A30" s="10" t="s">
        <v>86</v>
      </c>
      <c r="B30" s="11" t="s">
        <v>87</v>
      </c>
      <c r="C30" s="10" t="s">
        <v>21</v>
      </c>
      <c r="D30" s="12" t="s">
        <v>88</v>
      </c>
      <c r="E30" s="13" t="s">
        <v>78</v>
      </c>
      <c r="F30" s="14">
        <v>1</v>
      </c>
      <c r="G30" s="15">
        <v>5365.1</v>
      </c>
      <c r="H30" s="31">
        <f t="shared" si="0"/>
        <v>5365.1</v>
      </c>
      <c r="I30" s="15">
        <v>6697.79</v>
      </c>
      <c r="J30" s="15">
        <v>6697.79</v>
      </c>
    </row>
    <row r="31" spans="1:10" ht="24" customHeight="1" x14ac:dyDescent="0.2">
      <c r="A31" s="16" t="s">
        <v>145</v>
      </c>
      <c r="B31" s="16"/>
      <c r="C31" s="16"/>
      <c r="D31" s="17" t="s">
        <v>89</v>
      </c>
      <c r="E31" s="17"/>
      <c r="F31" s="20"/>
      <c r="G31" s="21"/>
      <c r="H31" s="31">
        <f t="shared" si="0"/>
        <v>0</v>
      </c>
      <c r="I31" s="21"/>
      <c r="J31" s="22">
        <v>56408</v>
      </c>
    </row>
    <row r="32" spans="1:10" ht="24" customHeight="1" x14ac:dyDescent="0.2">
      <c r="A32" s="10" t="s">
        <v>90</v>
      </c>
      <c r="B32" s="11" t="s">
        <v>91</v>
      </c>
      <c r="C32" s="10" t="s">
        <v>58</v>
      </c>
      <c r="D32" s="12" t="s">
        <v>92</v>
      </c>
      <c r="E32" s="13" t="s">
        <v>93</v>
      </c>
      <c r="F32" s="14">
        <v>220</v>
      </c>
      <c r="G32" s="15">
        <v>57.98</v>
      </c>
      <c r="H32" s="31">
        <f t="shared" si="0"/>
        <v>12755.599999999999</v>
      </c>
      <c r="I32" s="15">
        <v>72.38</v>
      </c>
      <c r="J32" s="15">
        <v>15923.6</v>
      </c>
    </row>
    <row r="33" spans="1:15" ht="26.1" customHeight="1" x14ac:dyDescent="0.2">
      <c r="A33" s="10" t="s">
        <v>94</v>
      </c>
      <c r="B33" s="11" t="s">
        <v>95</v>
      </c>
      <c r="C33" s="10" t="s">
        <v>58</v>
      </c>
      <c r="D33" s="12" t="s">
        <v>96</v>
      </c>
      <c r="E33" s="13" t="s">
        <v>93</v>
      </c>
      <c r="F33" s="14">
        <v>220</v>
      </c>
      <c r="G33" s="15">
        <v>147.41</v>
      </c>
      <c r="H33" s="31">
        <f t="shared" si="0"/>
        <v>32430.2</v>
      </c>
      <c r="I33" s="15">
        <v>184.02</v>
      </c>
      <c r="J33" s="15">
        <f>I33*F33</f>
        <v>40484.400000000001</v>
      </c>
      <c r="L33" s="27"/>
      <c r="M33" s="28"/>
      <c r="N33" s="28"/>
      <c r="O33" s="28"/>
    </row>
    <row r="34" spans="1:15" ht="24" customHeight="1" x14ac:dyDescent="0.2">
      <c r="A34" s="16" t="s">
        <v>146</v>
      </c>
      <c r="B34" s="16"/>
      <c r="C34" s="16"/>
      <c r="D34" s="17" t="s">
        <v>97</v>
      </c>
      <c r="E34" s="17"/>
      <c r="F34" s="20"/>
      <c r="G34" s="21"/>
      <c r="H34" s="31">
        <f t="shared" si="0"/>
        <v>0</v>
      </c>
      <c r="I34" s="21"/>
      <c r="J34" s="22">
        <v>23937.98</v>
      </c>
      <c r="M34" s="28"/>
      <c r="N34" s="28"/>
      <c r="O34" s="28"/>
    </row>
    <row r="35" spans="1:15" ht="51.95" customHeight="1" x14ac:dyDescent="0.2">
      <c r="A35" s="10" t="s">
        <v>98</v>
      </c>
      <c r="B35" s="11" t="s">
        <v>99</v>
      </c>
      <c r="C35" s="10" t="s">
        <v>58</v>
      </c>
      <c r="D35" s="12" t="s">
        <v>100</v>
      </c>
      <c r="E35" s="13" t="s">
        <v>101</v>
      </c>
      <c r="F35" s="14">
        <v>60</v>
      </c>
      <c r="G35" s="15">
        <v>62.48</v>
      </c>
      <c r="H35" s="31">
        <f t="shared" si="0"/>
        <v>3748.7999999999997</v>
      </c>
      <c r="I35" s="15">
        <v>78</v>
      </c>
      <c r="J35" s="15">
        <v>4680</v>
      </c>
      <c r="M35" s="28"/>
      <c r="N35" s="28"/>
      <c r="O35" s="28"/>
    </row>
    <row r="36" spans="1:15" ht="51.95" customHeight="1" x14ac:dyDescent="0.2">
      <c r="A36" s="10" t="s">
        <v>102</v>
      </c>
      <c r="B36" s="11" t="s">
        <v>103</v>
      </c>
      <c r="C36" s="10" t="s">
        <v>58</v>
      </c>
      <c r="D36" s="12" t="s">
        <v>104</v>
      </c>
      <c r="E36" s="13" t="s">
        <v>101</v>
      </c>
      <c r="F36" s="14">
        <v>60</v>
      </c>
      <c r="G36" s="15">
        <v>41.31</v>
      </c>
      <c r="H36" s="31">
        <f t="shared" si="0"/>
        <v>2478.6000000000004</v>
      </c>
      <c r="I36" s="15">
        <v>51.57</v>
      </c>
      <c r="J36" s="15">
        <v>3094.2</v>
      </c>
    </row>
    <row r="37" spans="1:15" ht="39" customHeight="1" x14ac:dyDescent="0.2">
      <c r="A37" s="10" t="s">
        <v>105</v>
      </c>
      <c r="B37" s="11" t="s">
        <v>106</v>
      </c>
      <c r="C37" s="10" t="s">
        <v>58</v>
      </c>
      <c r="D37" s="12" t="s">
        <v>107</v>
      </c>
      <c r="E37" s="13" t="s">
        <v>60</v>
      </c>
      <c r="F37" s="14">
        <v>2</v>
      </c>
      <c r="G37" s="15">
        <v>5481.96</v>
      </c>
      <c r="H37" s="31">
        <f t="shared" si="0"/>
        <v>10963.92</v>
      </c>
      <c r="I37" s="15">
        <v>6843.67</v>
      </c>
      <c r="J37" s="15">
        <v>13687.34</v>
      </c>
    </row>
    <row r="38" spans="1:15" ht="26.1" customHeight="1" x14ac:dyDescent="0.2">
      <c r="A38" s="10" t="s">
        <v>108</v>
      </c>
      <c r="B38" s="11" t="s">
        <v>109</v>
      </c>
      <c r="C38" s="10" t="s">
        <v>58</v>
      </c>
      <c r="D38" s="12" t="s">
        <v>110</v>
      </c>
      <c r="E38" s="13" t="s">
        <v>60</v>
      </c>
      <c r="F38" s="14">
        <v>2</v>
      </c>
      <c r="G38" s="15">
        <v>57.65</v>
      </c>
      <c r="H38" s="31">
        <f t="shared" si="0"/>
        <v>115.3</v>
      </c>
      <c r="I38" s="15">
        <v>71.97</v>
      </c>
      <c r="J38" s="15">
        <v>143.94</v>
      </c>
    </row>
    <row r="39" spans="1:15" ht="51.95" customHeight="1" x14ac:dyDescent="0.2">
      <c r="A39" s="10" t="s">
        <v>111</v>
      </c>
      <c r="B39" s="11" t="s">
        <v>112</v>
      </c>
      <c r="C39" s="10" t="s">
        <v>21</v>
      </c>
      <c r="D39" s="12" t="s">
        <v>113</v>
      </c>
      <c r="E39" s="13" t="s">
        <v>101</v>
      </c>
      <c r="F39" s="14">
        <v>150</v>
      </c>
      <c r="G39" s="15">
        <v>12.46</v>
      </c>
      <c r="H39" s="31">
        <f t="shared" si="0"/>
        <v>1869.0000000000002</v>
      </c>
      <c r="I39" s="15">
        <v>15.55</v>
      </c>
      <c r="J39" s="15">
        <v>2332.5</v>
      </c>
    </row>
    <row r="40" spans="1:15" ht="24" customHeight="1" x14ac:dyDescent="0.2">
      <c r="A40" s="16" t="s">
        <v>147</v>
      </c>
      <c r="B40" s="16"/>
      <c r="C40" s="16"/>
      <c r="D40" s="17" t="s">
        <v>114</v>
      </c>
      <c r="E40" s="17"/>
      <c r="F40" s="20"/>
      <c r="G40" s="21"/>
      <c r="H40" s="31">
        <f t="shared" si="0"/>
        <v>0</v>
      </c>
      <c r="I40" s="21"/>
      <c r="J40" s="22">
        <f>SUM(J41:J44)</f>
        <v>47417.172606560001</v>
      </c>
    </row>
    <row r="41" spans="1:15" ht="24" customHeight="1" x14ac:dyDescent="0.2">
      <c r="A41" s="10" t="s">
        <v>115</v>
      </c>
      <c r="B41" s="11" t="s">
        <v>116</v>
      </c>
      <c r="C41" s="10" t="s">
        <v>21</v>
      </c>
      <c r="D41" s="12" t="s">
        <v>117</v>
      </c>
      <c r="E41" s="13" t="s">
        <v>101</v>
      </c>
      <c r="F41" s="14">
        <v>21.93</v>
      </c>
      <c r="G41" s="15">
        <v>97.93</v>
      </c>
      <c r="H41" s="31">
        <f t="shared" si="0"/>
        <v>2147.6049000000003</v>
      </c>
      <c r="I41" s="15">
        <v>122.25</v>
      </c>
      <c r="J41" s="15">
        <v>2680.94</v>
      </c>
    </row>
    <row r="42" spans="1:15" ht="26.1" customHeight="1" x14ac:dyDescent="0.2">
      <c r="A42" s="10" t="s">
        <v>118</v>
      </c>
      <c r="B42" s="11" t="s">
        <v>119</v>
      </c>
      <c r="C42" s="10" t="s">
        <v>58</v>
      </c>
      <c r="D42" s="12" t="s">
        <v>120</v>
      </c>
      <c r="E42" s="13" t="s">
        <v>101</v>
      </c>
      <c r="F42" s="14">
        <v>1.45</v>
      </c>
      <c r="G42" s="15">
        <v>96.29</v>
      </c>
      <c r="H42" s="31">
        <f t="shared" si="0"/>
        <v>139.62049999999999</v>
      </c>
      <c r="I42" s="15">
        <v>120.2</v>
      </c>
      <c r="J42" s="15">
        <v>174.29</v>
      </c>
    </row>
    <row r="43" spans="1:15" ht="26.1" customHeight="1" x14ac:dyDescent="0.2">
      <c r="A43" s="10" t="s">
        <v>121</v>
      </c>
      <c r="B43" s="11" t="s">
        <v>122</v>
      </c>
      <c r="C43" s="10" t="s">
        <v>21</v>
      </c>
      <c r="D43" s="12" t="s">
        <v>123</v>
      </c>
      <c r="E43" s="13" t="s">
        <v>67</v>
      </c>
      <c r="F43" s="14">
        <v>116.44</v>
      </c>
      <c r="G43" s="15">
        <v>287.61</v>
      </c>
      <c r="H43" s="31">
        <f t="shared" si="0"/>
        <v>33489.308400000002</v>
      </c>
      <c r="I43" s="15">
        <f>G43*1.2484</f>
        <v>359.052324</v>
      </c>
      <c r="J43" s="15">
        <f>I43*F43</f>
        <v>41808.052606559999</v>
      </c>
    </row>
    <row r="44" spans="1:15" ht="26.1" customHeight="1" x14ac:dyDescent="0.2">
      <c r="A44" s="10" t="s">
        <v>124</v>
      </c>
      <c r="B44" s="11" t="s">
        <v>125</v>
      </c>
      <c r="C44" s="10" t="s">
        <v>21</v>
      </c>
      <c r="D44" s="12" t="s">
        <v>126</v>
      </c>
      <c r="E44" s="13" t="s">
        <v>127</v>
      </c>
      <c r="F44" s="14">
        <v>23.8</v>
      </c>
      <c r="G44" s="15">
        <v>92.69</v>
      </c>
      <c r="H44" s="31">
        <f t="shared" si="0"/>
        <v>2206.0219999999999</v>
      </c>
      <c r="I44" s="15">
        <v>115.71</v>
      </c>
      <c r="J44" s="15">
        <v>2753.89</v>
      </c>
    </row>
    <row r="45" spans="1:15" ht="24" customHeight="1" x14ac:dyDescent="0.2">
      <c r="A45" s="16" t="s">
        <v>148</v>
      </c>
      <c r="B45" s="16"/>
      <c r="C45" s="16"/>
      <c r="D45" s="17" t="s">
        <v>128</v>
      </c>
      <c r="E45" s="17"/>
      <c r="F45" s="20"/>
      <c r="G45" s="21"/>
      <c r="H45" s="31">
        <f t="shared" si="0"/>
        <v>0</v>
      </c>
      <c r="I45" s="21"/>
      <c r="J45" s="22">
        <v>6006.11</v>
      </c>
    </row>
    <row r="46" spans="1:15" ht="26.1" customHeight="1" x14ac:dyDescent="0.2">
      <c r="A46" s="10" t="s">
        <v>129</v>
      </c>
      <c r="B46" s="11" t="s">
        <v>130</v>
      </c>
      <c r="C46" s="10" t="s">
        <v>58</v>
      </c>
      <c r="D46" s="12" t="s">
        <v>131</v>
      </c>
      <c r="E46" s="13" t="s">
        <v>67</v>
      </c>
      <c r="F46" s="14">
        <v>8.24</v>
      </c>
      <c r="G46" s="15">
        <v>58.56</v>
      </c>
      <c r="H46" s="31">
        <f t="shared" si="0"/>
        <v>482.53440000000001</v>
      </c>
      <c r="I46" s="15">
        <v>73.099999999999994</v>
      </c>
      <c r="J46" s="15">
        <v>602.34</v>
      </c>
    </row>
    <row r="47" spans="1:15" ht="24" customHeight="1" x14ac:dyDescent="0.2">
      <c r="A47" s="10" t="s">
        <v>132</v>
      </c>
      <c r="B47" s="11" t="s">
        <v>133</v>
      </c>
      <c r="C47" s="10" t="s">
        <v>21</v>
      </c>
      <c r="D47" s="12" t="s">
        <v>134</v>
      </c>
      <c r="E47" s="13" t="s">
        <v>67</v>
      </c>
      <c r="F47" s="14">
        <v>30.36</v>
      </c>
      <c r="G47" s="15">
        <v>142.58000000000001</v>
      </c>
      <c r="H47" s="31">
        <f t="shared" si="0"/>
        <v>4328.7287999999999</v>
      </c>
      <c r="I47" s="15">
        <v>177.99</v>
      </c>
      <c r="J47" s="15">
        <v>5403.77</v>
      </c>
    </row>
    <row r="48" spans="1:15" ht="24" customHeight="1" x14ac:dyDescent="0.2">
      <c r="A48" s="16" t="s">
        <v>149</v>
      </c>
      <c r="B48" s="16"/>
      <c r="C48" s="16"/>
      <c r="D48" s="17" t="s">
        <v>135</v>
      </c>
      <c r="E48" s="17"/>
      <c r="F48" s="20"/>
      <c r="G48" s="21"/>
      <c r="H48" s="31">
        <f t="shared" si="0"/>
        <v>0</v>
      </c>
      <c r="I48" s="21"/>
      <c r="J48" s="22">
        <v>171</v>
      </c>
    </row>
    <row r="49" spans="1:13" ht="24" customHeight="1" x14ac:dyDescent="0.2">
      <c r="A49" s="10" t="s">
        <v>136</v>
      </c>
      <c r="B49" s="11" t="s">
        <v>137</v>
      </c>
      <c r="C49" s="10" t="s">
        <v>21</v>
      </c>
      <c r="D49" s="12" t="s">
        <v>138</v>
      </c>
      <c r="E49" s="13" t="s">
        <v>67</v>
      </c>
      <c r="F49" s="14">
        <v>60</v>
      </c>
      <c r="G49" s="15">
        <v>2.29</v>
      </c>
      <c r="H49" s="31">
        <f t="shared" si="0"/>
        <v>137.4</v>
      </c>
      <c r="I49" s="15">
        <v>2.85</v>
      </c>
      <c r="J49" s="15">
        <v>171</v>
      </c>
    </row>
    <row r="50" spans="1:13" x14ac:dyDescent="0.2">
      <c r="A50" s="6"/>
      <c r="B50" s="6"/>
      <c r="C50" s="6"/>
      <c r="D50" s="6"/>
      <c r="E50" s="6"/>
      <c r="F50" s="6"/>
      <c r="G50" s="6"/>
      <c r="H50" s="24"/>
      <c r="I50" s="6"/>
      <c r="J50" s="6"/>
    </row>
    <row r="51" spans="1:13" x14ac:dyDescent="0.2">
      <c r="A51" s="34"/>
      <c r="B51" s="34"/>
      <c r="C51" s="34"/>
      <c r="D51" s="5"/>
      <c r="E51" s="4"/>
      <c r="F51" s="35" t="s">
        <v>139</v>
      </c>
      <c r="G51" s="34"/>
      <c r="H51" s="23"/>
      <c r="I51" s="36">
        <f>SUM(H8:H49)</f>
        <v>257690.0067</v>
      </c>
      <c r="J51" s="34"/>
      <c r="L51" s="28"/>
      <c r="M51" s="26"/>
    </row>
    <row r="52" spans="1:13" x14ac:dyDescent="0.2">
      <c r="A52" s="34"/>
      <c r="B52" s="34"/>
      <c r="C52" s="34"/>
      <c r="D52" s="5"/>
      <c r="E52" s="4"/>
      <c r="F52" s="35" t="s">
        <v>140</v>
      </c>
      <c r="G52" s="34"/>
      <c r="H52" s="23"/>
      <c r="I52" s="36">
        <f>I51*0.2484</f>
        <v>64010.19766428</v>
      </c>
      <c r="J52" s="34"/>
      <c r="L52" s="28"/>
      <c r="M52" s="26"/>
    </row>
    <row r="53" spans="1:13" x14ac:dyDescent="0.2">
      <c r="A53" s="34"/>
      <c r="B53" s="34"/>
      <c r="C53" s="34"/>
      <c r="D53" s="5"/>
      <c r="E53" s="4"/>
      <c r="F53" s="35" t="s">
        <v>141</v>
      </c>
      <c r="G53" s="34"/>
      <c r="H53" s="23"/>
      <c r="I53" s="36">
        <f>I52+I51</f>
        <v>321700.20436427998</v>
      </c>
      <c r="J53" s="34"/>
      <c r="M53" s="26"/>
    </row>
    <row r="54" spans="1:13" ht="60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L54" s="26"/>
    </row>
    <row r="55" spans="1:13" ht="69.95" customHeight="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</row>
  </sheetData>
  <mergeCells count="15">
    <mergeCell ref="E2:F2"/>
    <mergeCell ref="G2:I2"/>
    <mergeCell ref="E3:F3"/>
    <mergeCell ref="G3:I3"/>
    <mergeCell ref="A53:C53"/>
    <mergeCell ref="F53:G53"/>
    <mergeCell ref="I53:J53"/>
    <mergeCell ref="A55:J55"/>
    <mergeCell ref="A4:J4"/>
    <mergeCell ref="A51:C51"/>
    <mergeCell ref="F51:G51"/>
    <mergeCell ref="I51:J51"/>
    <mergeCell ref="A52:C52"/>
    <mergeCell ref="F52:G52"/>
    <mergeCell ref="I52:J52"/>
  </mergeCells>
  <pageMargins left="0.5" right="0.5" top="1" bottom="1" header="0.5" footer="0.5"/>
  <pageSetup paperSize="9" scale="75" fitToHeight="0" orientation="landscape" r:id="rId1"/>
  <headerFooter>
    <oddHeader xml:space="preserve">&amp;L </oddHeader>
    <oddFooter xml:space="preserve">&amp;L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WILLY ANDERSEN FERREIRA SANATI</cp:lastModifiedBy>
  <cp:revision>0</cp:revision>
  <cp:lastPrinted>2023-03-14T00:49:56Z</cp:lastPrinted>
  <dcterms:created xsi:type="dcterms:W3CDTF">2023-01-24T13:13:40Z</dcterms:created>
  <dcterms:modified xsi:type="dcterms:W3CDTF">2023-07-26T14:36:42Z</dcterms:modified>
</cp:coreProperties>
</file>